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uration Estimating Tool" sheetId="1" r:id="rId4"/>
  </sheets>
</workbook>
</file>

<file path=xl/sharedStrings.xml><?xml version="1.0" encoding="utf-8"?>
<sst xmlns="http://schemas.openxmlformats.org/spreadsheetml/2006/main" uniqueCount="90">
  <si>
    <t>Duration Estimating Tool</t>
  </si>
  <si>
    <t>WORK BKDN</t>
  </si>
  <si>
    <t>TASK TITLE</t>
  </si>
  <si>
    <t>Optimistic</t>
  </si>
  <si>
    <t>Most Likely</t>
  </si>
  <si>
    <t xml:space="preserve">Pessimistic </t>
  </si>
  <si>
    <t>tE</t>
  </si>
  <si>
    <t>Standard Deviation</t>
  </si>
  <si>
    <t xml:space="preserve">Continence Reserve </t>
  </si>
  <si>
    <t>Planning Duration</t>
  </si>
  <si>
    <t>1</t>
  </si>
  <si>
    <t>Preliminary Design</t>
  </si>
  <si>
    <t>1.1</t>
  </si>
  <si>
    <t>Minimum/Maximum Flow Rates</t>
  </si>
  <si>
    <t>1.2</t>
  </si>
  <si>
    <t>Minimum/Maximum Pressures</t>
  </si>
  <si>
    <t>1.3</t>
  </si>
  <si>
    <t>Class Location</t>
  </si>
  <si>
    <t>1.4</t>
  </si>
  <si>
    <t>Redundant Operation Y/N</t>
  </si>
  <si>
    <t>1.5</t>
  </si>
  <si>
    <t>Easement Acquisition</t>
  </si>
  <si>
    <t>1.6</t>
  </si>
  <si>
    <t>Civil Survey</t>
  </si>
  <si>
    <t>1.7</t>
  </si>
  <si>
    <t>Geotechnical Survey</t>
  </si>
  <si>
    <t>1.8</t>
  </si>
  <si>
    <t>Special Exception Permit Required (Local Zoning) Y/N</t>
  </si>
  <si>
    <t>1.9</t>
  </si>
  <si>
    <t>Investigative Bell Hole for pipe depth, longitudinal and girth weld seam locations</t>
  </si>
  <si>
    <t>2</t>
  </si>
  <si>
    <t>Design Considerations</t>
  </si>
  <si>
    <t>2.1</t>
  </si>
  <si>
    <t>Hot Tap Y/N</t>
  </si>
  <si>
    <t>2.2</t>
  </si>
  <si>
    <t>Metering &amp; Regulating: prefabricated or stick building in field. Building Y/N</t>
  </si>
  <si>
    <t>2.3</t>
  </si>
  <si>
    <t>Heater Y/N</t>
  </si>
  <si>
    <t>2.4</t>
  </si>
  <si>
    <t>Actuators controlled remotely</t>
  </si>
  <si>
    <t>2.5</t>
  </si>
  <si>
    <t>Communications requirements for SCADA, Gas Control (satellite dish / phone line / cell mode, back-up method, etc.)</t>
  </si>
  <si>
    <t>2.6</t>
  </si>
  <si>
    <t>Secuirty Requirements (fencing, gates, signs, lighting)</t>
  </si>
  <si>
    <t>2.7</t>
  </si>
  <si>
    <t>Cathodic Protection Design</t>
  </si>
  <si>
    <t>2.8</t>
  </si>
  <si>
    <t>Special Customer Requirements (gas cleanliness, comm. Lines, etc.)</t>
  </si>
  <si>
    <t>3</t>
  </si>
  <si>
    <t>Environmental</t>
  </si>
  <si>
    <t>3.1</t>
  </si>
  <si>
    <t>FERC - Schedule In-Service approval to meet project deadline</t>
  </si>
  <si>
    <t>3.2</t>
  </si>
  <si>
    <t>State</t>
  </si>
  <si>
    <t>3.3</t>
  </si>
  <si>
    <t>Local</t>
  </si>
  <si>
    <t>4</t>
  </si>
  <si>
    <t>Engineered Material Procurement</t>
  </si>
  <si>
    <t>4.1</t>
  </si>
  <si>
    <t>Filter Separator (s)</t>
  </si>
  <si>
    <t>4.2</t>
  </si>
  <si>
    <t>Meter Skid</t>
  </si>
  <si>
    <t>4.3</t>
  </si>
  <si>
    <t>Control/Regulator Skid</t>
  </si>
  <si>
    <t>4.4</t>
  </si>
  <si>
    <t>Dual Clss Dekatherm Building</t>
  </si>
  <si>
    <t>4.5</t>
  </si>
  <si>
    <t>Large Bore Vlaves</t>
  </si>
  <si>
    <t>4.6</t>
  </si>
  <si>
    <t xml:space="preserve">Actuators </t>
  </si>
  <si>
    <t>4.7</t>
  </si>
  <si>
    <t>Hot Tap Saddle (only if perfoming Hot Tap)</t>
  </si>
  <si>
    <t>4.8</t>
  </si>
  <si>
    <t>TDW Hot Tap Services (only if performing Hot Tap)</t>
  </si>
  <si>
    <t>4.9</t>
  </si>
  <si>
    <t>Heater</t>
  </si>
  <si>
    <t>5</t>
  </si>
  <si>
    <t>Material Procurement</t>
  </si>
  <si>
    <t>5.1</t>
  </si>
  <si>
    <t>Pipe and Fittings</t>
  </si>
  <si>
    <t>5.2</t>
  </si>
  <si>
    <t>Small Bore Valves</t>
  </si>
  <si>
    <t>5.3</t>
  </si>
  <si>
    <t>Stud Bolts, Nuts</t>
  </si>
  <si>
    <t>5.4</t>
  </si>
  <si>
    <t>Flanges, Gaskets</t>
  </si>
  <si>
    <t>5.5</t>
  </si>
  <si>
    <t>Communications Equipment (satellite dish, cell modem, etc.)</t>
  </si>
  <si>
    <t>5.6</t>
  </si>
  <si>
    <t>Cathodic Protection Materials (anodes, wires, insulating kits, etc.)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</si>
</sst>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%"/>
    <numFmt numFmtId="60" formatCode="0.0000%"/>
  </numFmts>
  <fonts count="7">
    <font>
      <sz val="12"/>
      <color indexed="8"/>
      <name val="Corbel"/>
    </font>
    <font>
      <sz val="12"/>
      <color indexed="8"/>
      <name val="Helvetica"/>
    </font>
    <font>
      <sz val="15"/>
      <color indexed="8"/>
      <name val="Corbel"/>
    </font>
    <font>
      <b val="1"/>
      <sz val="20"/>
      <color indexed="9"/>
      <name val="Arial"/>
    </font>
    <font>
      <b val="1"/>
      <sz val="10"/>
      <color indexed="8"/>
      <name val="Arial"/>
    </font>
    <font>
      <b val="1"/>
      <sz val="9"/>
      <color indexed="8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medium">
        <color indexed="12"/>
      </bottom>
      <diagonal/>
    </border>
    <border>
      <left/>
      <right/>
      <top style="thin">
        <color indexed="11"/>
      </top>
      <bottom style="medium">
        <color indexed="12"/>
      </bottom>
      <diagonal/>
    </border>
    <border>
      <left/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49" fontId="4" fillId="3" borderId="6" applyNumberFormat="1" applyFont="1" applyFill="1" applyBorder="1" applyAlignment="1" applyProtection="0">
      <alignment horizontal="center" vertical="center" wrapText="1"/>
    </xf>
    <xf numFmtId="49" fontId="4" fillId="3" borderId="7" applyNumberFormat="1" applyFont="1" applyFill="1" applyBorder="1" applyAlignment="1" applyProtection="0">
      <alignment horizontal="center" vertical="center" wrapText="1"/>
    </xf>
    <xf numFmtId="0" fontId="4" fillId="3" borderId="8" applyNumberFormat="0" applyFont="1" applyFill="1" applyBorder="1" applyAlignment="1" applyProtection="0">
      <alignment horizontal="center" vertical="center" wrapText="1"/>
    </xf>
    <xf numFmtId="0" fontId="4" fillId="3" borderId="9" applyNumberFormat="0" applyFont="1" applyFill="1" applyBorder="1" applyAlignment="1" applyProtection="0">
      <alignment horizontal="center" vertical="center" wrapText="1"/>
    </xf>
    <xf numFmtId="0" fontId="0" borderId="9" applyNumberFormat="0" applyFont="1" applyFill="0" applyBorder="1" applyAlignment="1" applyProtection="0">
      <alignment vertical="bottom"/>
    </xf>
    <xf numFmtId="49" fontId="5" fillId="3" borderId="10" applyNumberFormat="1" applyFont="1" applyFill="1" applyBorder="1" applyAlignment="1" applyProtection="0">
      <alignment horizontal="left" vertical="center"/>
    </xf>
    <xf numFmtId="49" fontId="6" fillId="3" borderId="8" applyNumberFormat="1" applyFont="1" applyFill="1" applyBorder="1" applyAlignment="1" applyProtection="0">
      <alignment horizontal="left" vertical="center" wrapText="1"/>
    </xf>
    <xf numFmtId="14" fontId="6" fillId="3" borderId="9" applyNumberFormat="1" applyFont="1" applyFill="1" applyBorder="1" applyAlignment="1" applyProtection="0">
      <alignment horizontal="center" vertical="center"/>
    </xf>
    <xf numFmtId="9" fontId="5" fillId="3" borderId="9" applyNumberFormat="1" applyFont="1" applyFill="1" applyBorder="1" applyAlignment="1" applyProtection="0">
      <alignment horizontal="center" vertical="center"/>
    </xf>
    <xf numFmtId="49" fontId="6" fillId="2" borderId="8" applyNumberFormat="1" applyFont="1" applyFill="1" applyBorder="1" applyAlignment="1" applyProtection="0">
      <alignment horizontal="left" vertical="center" wrapText="1"/>
    </xf>
    <xf numFmtId="0" fontId="6" fillId="2" borderId="9" applyNumberFormat="1" applyFont="1" applyFill="1" applyBorder="1" applyAlignment="1" applyProtection="0">
      <alignment horizontal="center" vertical="center"/>
    </xf>
    <xf numFmtId="2" fontId="6" fillId="2" borderId="9" applyNumberFormat="1" applyFont="1" applyFill="1" applyBorder="1" applyAlignment="1" applyProtection="0">
      <alignment horizontal="center" vertical="center"/>
    </xf>
    <xf numFmtId="14" fontId="6" fillId="2" borderId="9" applyNumberFormat="1" applyFont="1" applyFill="1" applyBorder="1" applyAlignment="1" applyProtection="0">
      <alignment horizontal="center" vertical="center"/>
    </xf>
    <xf numFmtId="59" fontId="5" fillId="3" borderId="9" applyNumberFormat="1" applyFont="1" applyFill="1" applyBorder="1" applyAlignment="1" applyProtection="0">
      <alignment horizontal="center" vertical="center"/>
    </xf>
    <xf numFmtId="60" fontId="5" fillId="3" borderId="9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a5b69"/>
      <rgbColor rgb="ffffffff"/>
      <rgbColor rgb="ffaaaaaa"/>
      <rgbColor rgb="ffbfbfbf"/>
      <rgbColor rgb="ffd4e1e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Headlines">
  <a:themeElements>
    <a:clrScheme name="Headline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0000FF"/>
      </a:hlink>
      <a:folHlink>
        <a:srgbClr val="FF00FF"/>
      </a:folHlink>
    </a:clrScheme>
    <a:fontScheme name="Headlines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Headlin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orbel"/>
            <a:ea typeface="Corbel"/>
            <a:cs typeface="Corbel"/>
            <a:sym typeface="Corbe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orbel"/>
            <a:ea typeface="Corbel"/>
            <a:cs typeface="Corbel"/>
            <a:sym typeface="Corbe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43"/>
  <sheetViews>
    <sheetView workbookViewId="0" showGridLines="0" defaultGridColor="1"/>
  </sheetViews>
  <sheetFormatPr defaultColWidth="11.1667" defaultRowHeight="15.6" customHeight="1" outlineLevelRow="0" outlineLevelCol="0"/>
  <cols>
    <col min="1" max="1" width="6.85156" style="1" customWidth="1"/>
    <col min="2" max="2" width="59.5" style="1" customWidth="1"/>
    <col min="3" max="3" width="14.1719" style="1" customWidth="1"/>
    <col min="4" max="4" width="14.3516" style="1" customWidth="1"/>
    <col min="5" max="5" width="14.3516" style="1" customWidth="1"/>
    <col min="6" max="6" width="14.3516" style="1" customWidth="1"/>
    <col min="7" max="7" width="14.3516" style="1" customWidth="1"/>
    <col min="8" max="8" width="14.3516" style="1" customWidth="1"/>
    <col min="9" max="9" width="14.3516" style="1" customWidth="1"/>
    <col min="10" max="256" width="11.1719" style="1" customWidth="1"/>
  </cols>
  <sheetData>
    <row r="1" ht="44.4" customHeight="1">
      <c r="A1" t="s" s="2">
        <v>0</v>
      </c>
      <c r="B1" s="3"/>
      <c r="C1" s="3"/>
      <c r="D1" s="3"/>
      <c r="E1" s="4"/>
      <c r="F1" s="4"/>
      <c r="G1" s="4"/>
      <c r="H1" s="4"/>
      <c r="I1" s="5"/>
    </row>
    <row r="2" ht="14.4" customHeight="1">
      <c r="A2" t="s" s="6">
        <v>1</v>
      </c>
      <c r="B2" t="s" s="7">
        <v>2</v>
      </c>
      <c r="C2" t="s" s="8">
        <v>3</v>
      </c>
      <c r="D2" t="s" s="8">
        <v>4</v>
      </c>
      <c r="E2" t="s" s="8">
        <v>5</v>
      </c>
      <c r="F2" t="s" s="8">
        <v>6</v>
      </c>
      <c r="G2" t="s" s="8">
        <v>7</v>
      </c>
      <c r="H2" t="s" s="8">
        <v>8</v>
      </c>
      <c r="I2" t="s" s="8">
        <v>9</v>
      </c>
    </row>
    <row r="3" ht="18" customHeight="1">
      <c r="A3" s="9"/>
      <c r="B3" s="10"/>
      <c r="C3" s="11"/>
      <c r="D3" s="11"/>
      <c r="E3" s="12"/>
      <c r="F3" s="12"/>
      <c r="G3" s="12"/>
      <c r="H3" s="12"/>
      <c r="I3" s="12"/>
    </row>
    <row r="4" ht="19.95" customHeight="1">
      <c r="A4" t="s" s="13">
        <v>10</v>
      </c>
      <c r="B4" t="s" s="14">
        <v>11</v>
      </c>
      <c r="C4" s="15"/>
      <c r="D4" s="15"/>
      <c r="E4" s="15"/>
      <c r="F4" s="15"/>
      <c r="G4" s="15"/>
      <c r="H4" s="16">
        <v>0.95</v>
      </c>
      <c r="I4" s="15"/>
    </row>
    <row r="5" ht="19.95" customHeight="1">
      <c r="A5" t="s" s="13">
        <v>12</v>
      </c>
      <c r="B5" t="s" s="17">
        <v>13</v>
      </c>
      <c r="C5" s="18">
        <v>1</v>
      </c>
      <c r="D5" s="18">
        <v>4</v>
      </c>
      <c r="E5" s="18">
        <v>8</v>
      </c>
      <c r="F5" s="19">
        <f>{25}/6</f>
        <v>4.166666666666667</v>
      </c>
      <c r="G5" s="19">
        <f>(E5-C5)/6</f>
        <v>1.166666666666667</v>
      </c>
      <c r="H5" s="18">
        <f>G5*2</f>
        <v>2.333333333333333</v>
      </c>
      <c r="I5" s="18">
        <f>F5+H5</f>
        <v>6.5</v>
      </c>
    </row>
    <row r="6" ht="19.95" customHeight="1">
      <c r="A6" t="s" s="13">
        <v>14</v>
      </c>
      <c r="B6" t="s" s="17">
        <v>15</v>
      </c>
      <c r="C6" s="20"/>
      <c r="D6" s="20"/>
      <c r="E6" s="20"/>
      <c r="F6" s="19">
        <f>{0}/6</f>
        <v>0</v>
      </c>
      <c r="G6" s="19">
        <f>(E6-C6)/6</f>
        <v>0</v>
      </c>
      <c r="H6" s="18">
        <f>G6*2</f>
        <v>0</v>
      </c>
      <c r="I6" s="18">
        <f>F6+H6</f>
        <v>0</v>
      </c>
    </row>
    <row r="7" ht="19.95" customHeight="1">
      <c r="A7" t="s" s="13">
        <v>16</v>
      </c>
      <c r="B7" t="s" s="17">
        <v>17</v>
      </c>
      <c r="C7" s="20"/>
      <c r="D7" s="20"/>
      <c r="E7" s="20"/>
      <c r="F7" s="19">
        <f>{0}/6</f>
        <v>0</v>
      </c>
      <c r="G7" s="19">
        <f>(E7-C7)/6</f>
        <v>0</v>
      </c>
      <c r="H7" s="18">
        <f>G7*2</f>
        <v>0</v>
      </c>
      <c r="I7" s="18">
        <f>F7+H7</f>
        <v>0</v>
      </c>
    </row>
    <row r="8" ht="19.95" customHeight="1">
      <c r="A8" t="s" s="13">
        <v>18</v>
      </c>
      <c r="B8" t="s" s="17">
        <v>19</v>
      </c>
      <c r="C8" s="20"/>
      <c r="D8" s="20"/>
      <c r="E8" s="20"/>
      <c r="F8" s="19">
        <f>{0}/6</f>
        <v>0</v>
      </c>
      <c r="G8" s="19">
        <f>(E8-C8)/6</f>
        <v>0</v>
      </c>
      <c r="H8" s="18">
        <f>G8*2</f>
        <v>0</v>
      </c>
      <c r="I8" s="18">
        <f>F8+H8</f>
        <v>0</v>
      </c>
    </row>
    <row r="9" ht="19.95" customHeight="1">
      <c r="A9" t="s" s="13">
        <v>20</v>
      </c>
      <c r="B9" t="s" s="17">
        <v>21</v>
      </c>
      <c r="C9" s="20"/>
      <c r="D9" s="20"/>
      <c r="E9" s="20"/>
      <c r="F9" s="19">
        <f>{0}/6</f>
        <v>0</v>
      </c>
      <c r="G9" s="19">
        <f>(E9-C9)/6</f>
        <v>0</v>
      </c>
      <c r="H9" s="18">
        <f>G9*2</f>
        <v>0</v>
      </c>
      <c r="I9" s="18">
        <f>F9+H9</f>
        <v>0</v>
      </c>
    </row>
    <row r="10" ht="19.95" customHeight="1">
      <c r="A10" t="s" s="13">
        <v>22</v>
      </c>
      <c r="B10" t="s" s="17">
        <v>23</v>
      </c>
      <c r="C10" s="20"/>
      <c r="D10" s="20"/>
      <c r="E10" s="20"/>
      <c r="F10" s="19">
        <f>{0}/6</f>
        <v>0</v>
      </c>
      <c r="G10" s="19">
        <f>(E10-C10)/6</f>
        <v>0</v>
      </c>
      <c r="H10" s="18">
        <f>G10*2</f>
        <v>0</v>
      </c>
      <c r="I10" s="18">
        <f>F10+H10</f>
        <v>0</v>
      </c>
    </row>
    <row r="11" ht="19.95" customHeight="1">
      <c r="A11" t="s" s="13">
        <v>24</v>
      </c>
      <c r="B11" t="s" s="17">
        <v>25</v>
      </c>
      <c r="C11" s="20"/>
      <c r="D11" s="20"/>
      <c r="E11" s="20"/>
      <c r="F11" s="19">
        <f>{0}/6</f>
        <v>0</v>
      </c>
      <c r="G11" s="19">
        <f>(E11-C11)/6</f>
        <v>0</v>
      </c>
      <c r="H11" s="18">
        <f>G11*2</f>
        <v>0</v>
      </c>
      <c r="I11" s="18">
        <f>F11+H11</f>
        <v>0</v>
      </c>
    </row>
    <row r="12" ht="19.95" customHeight="1">
      <c r="A12" t="s" s="13">
        <v>26</v>
      </c>
      <c r="B12" t="s" s="17">
        <v>27</v>
      </c>
      <c r="C12" s="20"/>
      <c r="D12" s="20"/>
      <c r="E12" s="20"/>
      <c r="F12" s="19">
        <f>{0}/6</f>
        <v>0</v>
      </c>
      <c r="G12" s="19">
        <f>(E12-C12)/6</f>
        <v>0</v>
      </c>
      <c r="H12" s="18">
        <f>G12*2</f>
        <v>0</v>
      </c>
      <c r="I12" s="18">
        <f>F12+H12</f>
        <v>0</v>
      </c>
    </row>
    <row r="13" ht="19.95" customHeight="1">
      <c r="A13" t="s" s="13">
        <v>28</v>
      </c>
      <c r="B13" t="s" s="17">
        <v>29</v>
      </c>
      <c r="C13" s="20"/>
      <c r="D13" s="20"/>
      <c r="E13" s="20"/>
      <c r="F13" s="19">
        <f>{0}/6</f>
        <v>0</v>
      </c>
      <c r="G13" s="19">
        <f>(E13-C13)/6</f>
        <v>0</v>
      </c>
      <c r="H13" s="18">
        <f>G13*2</f>
        <v>0</v>
      </c>
      <c r="I13" s="18">
        <f>F13+H13</f>
        <v>0</v>
      </c>
    </row>
    <row r="14" ht="19.95" customHeight="1">
      <c r="A14" t="s" s="13">
        <v>30</v>
      </c>
      <c r="B14" t="s" s="14">
        <v>31</v>
      </c>
      <c r="C14" s="15"/>
      <c r="D14" s="15"/>
      <c r="E14" s="15"/>
      <c r="F14" s="15"/>
      <c r="G14" s="15"/>
      <c r="H14" s="21">
        <v>0.997</v>
      </c>
      <c r="I14" s="15"/>
    </row>
    <row r="15" ht="19.95" customHeight="1">
      <c r="A15" t="s" s="13">
        <v>32</v>
      </c>
      <c r="B15" t="s" s="17">
        <v>33</v>
      </c>
      <c r="C15" s="20"/>
      <c r="D15" s="20"/>
      <c r="E15" s="20"/>
      <c r="F15" s="19">
        <f>{0}/6</f>
        <v>0</v>
      </c>
      <c r="G15" s="19">
        <f>(E15-C15)/6</f>
        <v>0</v>
      </c>
      <c r="H15" s="18">
        <f>G15*3</f>
        <v>0</v>
      </c>
      <c r="I15" s="18">
        <f>F15+H15</f>
        <v>0</v>
      </c>
    </row>
    <row r="16" ht="19.95" customHeight="1">
      <c r="A16" t="s" s="13">
        <v>34</v>
      </c>
      <c r="B16" t="s" s="17">
        <v>35</v>
      </c>
      <c r="C16" s="20"/>
      <c r="D16" s="20"/>
      <c r="E16" s="20"/>
      <c r="F16" s="19">
        <f>{0}/6</f>
        <v>0</v>
      </c>
      <c r="G16" s="19">
        <f>(E16-C16)/6</f>
        <v>0</v>
      </c>
      <c r="H16" s="18">
        <f>G16*3</f>
        <v>0</v>
      </c>
      <c r="I16" s="18">
        <f>F16+H16</f>
        <v>0</v>
      </c>
    </row>
    <row r="17" ht="19.95" customHeight="1">
      <c r="A17" t="s" s="13">
        <v>36</v>
      </c>
      <c r="B17" t="s" s="17">
        <v>37</v>
      </c>
      <c r="C17" s="20"/>
      <c r="D17" s="20"/>
      <c r="E17" s="20"/>
      <c r="F17" s="19">
        <f>{0}/6</f>
        <v>0</v>
      </c>
      <c r="G17" s="19">
        <f>(E17-C17)/6</f>
        <v>0</v>
      </c>
      <c r="H17" s="18">
        <f>G17*3</f>
        <v>0</v>
      </c>
      <c r="I17" s="18">
        <f>F17+H17</f>
        <v>0</v>
      </c>
    </row>
    <row r="18" ht="19.95" customHeight="1">
      <c r="A18" t="s" s="13">
        <v>38</v>
      </c>
      <c r="B18" t="s" s="17">
        <v>39</v>
      </c>
      <c r="C18" s="20"/>
      <c r="D18" s="20"/>
      <c r="E18" s="20"/>
      <c r="F18" s="19">
        <f>{0}/6</f>
        <v>0</v>
      </c>
      <c r="G18" s="19">
        <f>(E18-C18)/6</f>
        <v>0</v>
      </c>
      <c r="H18" s="18">
        <f>G18*3</f>
        <v>0</v>
      </c>
      <c r="I18" s="18">
        <f>F18+H18</f>
        <v>0</v>
      </c>
    </row>
    <row r="19" ht="25.8" customHeight="1">
      <c r="A19" t="s" s="13">
        <v>40</v>
      </c>
      <c r="B19" t="s" s="17">
        <v>41</v>
      </c>
      <c r="C19" s="20"/>
      <c r="D19" s="20"/>
      <c r="E19" s="20"/>
      <c r="F19" s="19">
        <f>{0}/6</f>
        <v>0</v>
      </c>
      <c r="G19" s="19">
        <f>(E19-C19)/6</f>
        <v>0</v>
      </c>
      <c r="H19" s="18">
        <f>G19*3</f>
        <v>0</v>
      </c>
      <c r="I19" s="18">
        <f>F19+H19</f>
        <v>0</v>
      </c>
    </row>
    <row r="20" ht="19.95" customHeight="1">
      <c r="A20" t="s" s="13">
        <v>42</v>
      </c>
      <c r="B20" t="s" s="17">
        <v>43</v>
      </c>
      <c r="C20" s="20"/>
      <c r="D20" s="20"/>
      <c r="E20" s="20"/>
      <c r="F20" s="19">
        <f>{0}/6</f>
        <v>0</v>
      </c>
      <c r="G20" s="19">
        <f>(E20-C20)/6</f>
        <v>0</v>
      </c>
      <c r="H20" s="18">
        <f>G20*3</f>
        <v>0</v>
      </c>
      <c r="I20" s="18">
        <f>F20+H20</f>
        <v>0</v>
      </c>
    </row>
    <row r="21" ht="19.95" customHeight="1">
      <c r="A21" t="s" s="13">
        <v>44</v>
      </c>
      <c r="B21" t="s" s="17">
        <v>45</v>
      </c>
      <c r="C21" s="20"/>
      <c r="D21" s="20"/>
      <c r="E21" s="20"/>
      <c r="F21" s="19">
        <f>{0}/6</f>
        <v>0</v>
      </c>
      <c r="G21" s="19">
        <f>(E21-C21)/6</f>
        <v>0</v>
      </c>
      <c r="H21" s="18">
        <f>G21*3</f>
        <v>0</v>
      </c>
      <c r="I21" s="18">
        <f>F21+H21</f>
        <v>0</v>
      </c>
    </row>
    <row r="22" ht="19.95" customHeight="1">
      <c r="A22" t="s" s="13">
        <v>46</v>
      </c>
      <c r="B22" t="s" s="17">
        <v>47</v>
      </c>
      <c r="C22" s="20"/>
      <c r="D22" s="20"/>
      <c r="E22" s="20"/>
      <c r="F22" s="19">
        <f>{0}/6</f>
        <v>0</v>
      </c>
      <c r="G22" s="19">
        <f>(E22-C22)/6</f>
        <v>0</v>
      </c>
      <c r="H22" s="18">
        <f>G22*3</f>
        <v>0</v>
      </c>
      <c r="I22" s="18">
        <f>F22+H22</f>
        <v>0</v>
      </c>
    </row>
    <row r="23" ht="19.95" customHeight="1">
      <c r="A23" t="s" s="13">
        <v>48</v>
      </c>
      <c r="B23" t="s" s="14">
        <v>49</v>
      </c>
      <c r="C23" s="15"/>
      <c r="D23" s="15"/>
      <c r="E23" s="15"/>
      <c r="F23" s="15"/>
      <c r="G23" s="15"/>
      <c r="H23" s="22">
        <v>0.999997</v>
      </c>
      <c r="I23" s="15"/>
    </row>
    <row r="24" ht="19.95" customHeight="1">
      <c r="A24" t="s" s="13">
        <v>50</v>
      </c>
      <c r="B24" t="s" s="17">
        <v>51</v>
      </c>
      <c r="C24" s="20"/>
      <c r="D24" s="20"/>
      <c r="E24" s="20"/>
      <c r="F24" s="19">
        <f>{0}/6</f>
        <v>0</v>
      </c>
      <c r="G24" s="19">
        <f>(E24-C24)/6</f>
        <v>0</v>
      </c>
      <c r="H24" s="18">
        <f>G24*6</f>
        <v>0</v>
      </c>
      <c r="I24" s="18">
        <f>F24+H24</f>
        <v>0</v>
      </c>
    </row>
    <row r="25" ht="19.95" customHeight="1">
      <c r="A25" t="s" s="13">
        <v>52</v>
      </c>
      <c r="B25" t="s" s="17">
        <v>53</v>
      </c>
      <c r="C25" s="20"/>
      <c r="D25" s="20"/>
      <c r="E25" s="20"/>
      <c r="F25" s="19">
        <f>{0}/6</f>
        <v>0</v>
      </c>
      <c r="G25" s="19">
        <f>(E25-C25)/6</f>
        <v>0</v>
      </c>
      <c r="H25" s="18">
        <f>G25*6</f>
        <v>0</v>
      </c>
      <c r="I25" s="18">
        <f>F25+H25</f>
        <v>0</v>
      </c>
    </row>
    <row r="26" ht="19.95" customHeight="1">
      <c r="A26" t="s" s="13">
        <v>54</v>
      </c>
      <c r="B26" t="s" s="17">
        <v>55</v>
      </c>
      <c r="C26" s="20"/>
      <c r="D26" s="20"/>
      <c r="E26" s="20"/>
      <c r="F26" s="19">
        <f>{0}/6</f>
        <v>0</v>
      </c>
      <c r="G26" s="19">
        <f>(E26-C26)/6</f>
        <v>0</v>
      </c>
      <c r="H26" s="18">
        <f>G26*6</f>
        <v>0</v>
      </c>
      <c r="I26" s="18">
        <f>F26+H26</f>
        <v>0</v>
      </c>
    </row>
    <row r="27" ht="19.95" customHeight="1">
      <c r="A27" t="s" s="13">
        <v>56</v>
      </c>
      <c r="B27" t="s" s="14">
        <v>57</v>
      </c>
      <c r="C27" s="15"/>
      <c r="D27" s="15"/>
      <c r="E27" s="15"/>
      <c r="F27" s="15"/>
      <c r="G27" s="15"/>
      <c r="H27" s="16">
        <v>0.95</v>
      </c>
      <c r="I27" s="15"/>
    </row>
    <row r="28" ht="19.95" customHeight="1">
      <c r="A28" t="s" s="13">
        <v>58</v>
      </c>
      <c r="B28" t="s" s="17">
        <v>59</v>
      </c>
      <c r="C28" s="20"/>
      <c r="D28" s="20"/>
      <c r="E28" s="20"/>
      <c r="F28" s="19">
        <f>{0}/6</f>
        <v>0</v>
      </c>
      <c r="G28" s="19">
        <f>(E28-C28)/6</f>
        <v>0</v>
      </c>
      <c r="H28" s="18">
        <f>G28*2</f>
        <v>0</v>
      </c>
      <c r="I28" s="18">
        <f>F28+H28</f>
        <v>0</v>
      </c>
    </row>
    <row r="29" ht="19.95" customHeight="1">
      <c r="A29" t="s" s="13">
        <v>60</v>
      </c>
      <c r="B29" t="s" s="17">
        <v>61</v>
      </c>
      <c r="C29" s="20"/>
      <c r="D29" s="20"/>
      <c r="E29" s="20"/>
      <c r="F29" s="19">
        <f>{0}/6</f>
        <v>0</v>
      </c>
      <c r="G29" s="19">
        <f>(E29-C29)/6</f>
        <v>0</v>
      </c>
      <c r="H29" s="18">
        <f>G29*2</f>
        <v>0</v>
      </c>
      <c r="I29" s="18">
        <f>F29+H29</f>
        <v>0</v>
      </c>
    </row>
    <row r="30" ht="19.95" customHeight="1">
      <c r="A30" t="s" s="13">
        <v>62</v>
      </c>
      <c r="B30" t="s" s="17">
        <v>63</v>
      </c>
      <c r="C30" s="20"/>
      <c r="D30" s="20"/>
      <c r="E30" s="20"/>
      <c r="F30" s="19">
        <f>{0}/6</f>
        <v>0</v>
      </c>
      <c r="G30" s="19">
        <f>(E30-C30)/6</f>
        <v>0</v>
      </c>
      <c r="H30" s="18">
        <f>G30*2</f>
        <v>0</v>
      </c>
      <c r="I30" s="18">
        <f>F30+H30</f>
        <v>0</v>
      </c>
    </row>
    <row r="31" ht="19.95" customHeight="1">
      <c r="A31" t="s" s="13">
        <v>64</v>
      </c>
      <c r="B31" t="s" s="17">
        <v>65</v>
      </c>
      <c r="C31" s="20"/>
      <c r="D31" s="20"/>
      <c r="E31" s="20"/>
      <c r="F31" s="19">
        <f>{0}/6</f>
        <v>0</v>
      </c>
      <c r="G31" s="19">
        <f>(E31-C31)/6</f>
        <v>0</v>
      </c>
      <c r="H31" s="18">
        <f>G31*2</f>
        <v>0</v>
      </c>
      <c r="I31" s="18">
        <f>F31+H31</f>
        <v>0</v>
      </c>
    </row>
    <row r="32" ht="19.95" customHeight="1">
      <c r="A32" t="s" s="13">
        <v>66</v>
      </c>
      <c r="B32" t="s" s="17">
        <v>67</v>
      </c>
      <c r="C32" s="20"/>
      <c r="D32" s="20"/>
      <c r="E32" s="20"/>
      <c r="F32" s="19">
        <f>{0}/6</f>
        <v>0</v>
      </c>
      <c r="G32" s="19">
        <f>(E32-C32)/6</f>
        <v>0</v>
      </c>
      <c r="H32" s="18">
        <f>G32*2</f>
        <v>0</v>
      </c>
      <c r="I32" s="18">
        <f>F32+H32</f>
        <v>0</v>
      </c>
    </row>
    <row r="33" ht="19.95" customHeight="1">
      <c r="A33" t="s" s="13">
        <v>68</v>
      </c>
      <c r="B33" t="s" s="17">
        <v>69</v>
      </c>
      <c r="C33" s="20"/>
      <c r="D33" s="20"/>
      <c r="E33" s="20"/>
      <c r="F33" s="19">
        <f>{0}/6</f>
        <v>0</v>
      </c>
      <c r="G33" s="19">
        <f>(E33-C33)/6</f>
        <v>0</v>
      </c>
      <c r="H33" s="18">
        <f>G33*2</f>
        <v>0</v>
      </c>
      <c r="I33" s="18">
        <f>F33+H33</f>
        <v>0</v>
      </c>
    </row>
    <row r="34" ht="19.95" customHeight="1">
      <c r="A34" t="s" s="13">
        <v>70</v>
      </c>
      <c r="B34" t="s" s="17">
        <v>71</v>
      </c>
      <c r="C34" s="20"/>
      <c r="D34" s="20"/>
      <c r="E34" s="20"/>
      <c r="F34" s="19">
        <f>{0}/6</f>
        <v>0</v>
      </c>
      <c r="G34" s="19">
        <f>(E34-C34)/6</f>
        <v>0</v>
      </c>
      <c r="H34" s="18">
        <f>G34*2</f>
        <v>0</v>
      </c>
      <c r="I34" s="18">
        <f>F34+H34</f>
        <v>0</v>
      </c>
    </row>
    <row r="35" ht="19.95" customHeight="1">
      <c r="A35" t="s" s="13">
        <v>72</v>
      </c>
      <c r="B35" t="s" s="17">
        <v>73</v>
      </c>
      <c r="C35" s="20"/>
      <c r="D35" s="20"/>
      <c r="E35" s="20"/>
      <c r="F35" s="19">
        <f>{0}/6</f>
        <v>0</v>
      </c>
      <c r="G35" s="19">
        <f>(E35-C35)/6</f>
        <v>0</v>
      </c>
      <c r="H35" s="18">
        <f>G35*2</f>
        <v>0</v>
      </c>
      <c r="I35" s="18">
        <f>F35+H35</f>
        <v>0</v>
      </c>
    </row>
    <row r="36" ht="19.95" customHeight="1">
      <c r="A36" t="s" s="13">
        <v>74</v>
      </c>
      <c r="B36" t="s" s="17">
        <v>75</v>
      </c>
      <c r="C36" s="20"/>
      <c r="D36" s="20"/>
      <c r="E36" s="20"/>
      <c r="F36" s="19">
        <f>{0}/6</f>
        <v>0</v>
      </c>
      <c r="G36" s="19">
        <f>(E36-C36)/6</f>
        <v>0</v>
      </c>
      <c r="H36" s="18">
        <f>G36*2</f>
        <v>0</v>
      </c>
      <c r="I36" s="18">
        <f>F36+H36</f>
        <v>0</v>
      </c>
    </row>
    <row r="37" ht="19.95" customHeight="1">
      <c r="A37" t="s" s="13">
        <v>76</v>
      </c>
      <c r="B37" t="s" s="14">
        <v>77</v>
      </c>
      <c r="C37" s="15"/>
      <c r="D37" s="15"/>
      <c r="E37" s="15"/>
      <c r="F37" s="15"/>
      <c r="G37" s="15"/>
      <c r="H37" s="16">
        <v>0.68</v>
      </c>
      <c r="I37" s="15"/>
    </row>
    <row r="38" ht="19.95" customHeight="1">
      <c r="A38" t="s" s="13">
        <v>78</v>
      </c>
      <c r="B38" t="s" s="17">
        <v>79</v>
      </c>
      <c r="C38" s="20"/>
      <c r="D38" s="20"/>
      <c r="E38" s="20"/>
      <c r="F38" s="19">
        <f>{0}/6</f>
        <v>0</v>
      </c>
      <c r="G38" s="19">
        <f>(E38-C38)/6</f>
        <v>0</v>
      </c>
      <c r="H38" s="18">
        <f>G38*1</f>
        <v>0</v>
      </c>
      <c r="I38" s="18">
        <f>F38+H38</f>
        <v>0</v>
      </c>
    </row>
    <row r="39" ht="19.95" customHeight="1">
      <c r="A39" t="s" s="13">
        <v>80</v>
      </c>
      <c r="B39" t="s" s="17">
        <v>81</v>
      </c>
      <c r="C39" s="20"/>
      <c r="D39" s="20"/>
      <c r="E39" s="20"/>
      <c r="F39" s="19">
        <f>{0}/6</f>
        <v>0</v>
      </c>
      <c r="G39" s="19">
        <f>(E39-C39)/6</f>
        <v>0</v>
      </c>
      <c r="H39" s="18">
        <f>G39*1</f>
        <v>0</v>
      </c>
      <c r="I39" s="18">
        <f>F39+H39</f>
        <v>0</v>
      </c>
    </row>
    <row r="40" ht="19.95" customHeight="1">
      <c r="A40" t="s" s="13">
        <v>82</v>
      </c>
      <c r="B40" t="s" s="17">
        <v>83</v>
      </c>
      <c r="C40" s="20"/>
      <c r="D40" s="20"/>
      <c r="E40" s="20"/>
      <c r="F40" s="19">
        <f>{0}/6</f>
        <v>0</v>
      </c>
      <c r="G40" s="19">
        <f>(E40-C40)/6</f>
        <v>0</v>
      </c>
      <c r="H40" s="18">
        <f>G40*1</f>
        <v>0</v>
      </c>
      <c r="I40" s="18">
        <f>F40+H40</f>
        <v>0</v>
      </c>
    </row>
    <row r="41" ht="19.95" customHeight="1">
      <c r="A41" t="s" s="13">
        <v>84</v>
      </c>
      <c r="B41" t="s" s="17">
        <v>85</v>
      </c>
      <c r="C41" s="20"/>
      <c r="D41" s="20"/>
      <c r="E41" s="20"/>
      <c r="F41" s="19">
        <f>{0}/6</f>
        <v>0</v>
      </c>
      <c r="G41" s="19">
        <f>(E41-C41)/6</f>
        <v>0</v>
      </c>
      <c r="H41" s="18">
        <f>G41*1</f>
        <v>0</v>
      </c>
      <c r="I41" s="18">
        <f>F41+H41</f>
        <v>0</v>
      </c>
    </row>
    <row r="42" ht="19.95" customHeight="1">
      <c r="A42" t="s" s="13">
        <v>86</v>
      </c>
      <c r="B42" t="s" s="17">
        <v>87</v>
      </c>
      <c r="C42" s="20"/>
      <c r="D42" s="20"/>
      <c r="E42" s="20"/>
      <c r="F42" s="19">
        <f>{0}/6</f>
        <v>0</v>
      </c>
      <c r="G42" s="19">
        <f>(E42-C42)/6</f>
        <v>0</v>
      </c>
      <c r="H42" s="18">
        <f>G42*1</f>
        <v>0</v>
      </c>
      <c r="I42" s="18">
        <f>F42+H42</f>
        <v>0</v>
      </c>
    </row>
    <row r="43" ht="19.95" customHeight="1">
      <c r="A43" t="s" s="13">
        <v>88</v>
      </c>
      <c r="B43" t="s" s="17">
        <v>89</v>
      </c>
      <c r="C43" s="20"/>
      <c r="D43" s="20"/>
      <c r="E43" s="20"/>
      <c r="F43" s="19">
        <f>{0}/6</f>
        <v>0</v>
      </c>
      <c r="G43" s="19">
        <f>(E43-C43)/6</f>
        <v>0</v>
      </c>
      <c r="H43" s="18">
        <f>G43*1</f>
        <v>0</v>
      </c>
      <c r="I43" s="18">
        <f>F43+H43</f>
        <v>0</v>
      </c>
    </row>
  </sheetData>
  <mergeCells count="10">
    <mergeCell ref="H2:H3"/>
    <mergeCell ref="G2:G3"/>
    <mergeCell ref="F2:F3"/>
    <mergeCell ref="E2:E3"/>
    <mergeCell ref="D2:D3"/>
    <mergeCell ref="C2:C3"/>
    <mergeCell ref="A2:A3"/>
    <mergeCell ref="B2:B3"/>
    <mergeCell ref="I2:I3"/>
    <mergeCell ref="A1:H1"/>
  </mergeCells>
  <pageMargins left="0.45" right="0.45" top="0.5" bottom="0.25" header="0.3" footer="0.3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